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Pinta-alat siemenluokittain" sheetId="1" r:id="rId1"/>
  </sheets>
  <definedNames/>
  <calcPr fullCalcOnLoad="1"/>
</workbook>
</file>

<file path=xl/sharedStrings.xml><?xml version="1.0" encoding="utf-8"?>
<sst xmlns="http://schemas.openxmlformats.org/spreadsheetml/2006/main" count="135" uniqueCount="103">
  <si>
    <t>A</t>
  </si>
  <si>
    <t>APK</t>
  </si>
  <si>
    <t>B</t>
  </si>
  <si>
    <t>B1</t>
  </si>
  <si>
    <t>B2</t>
  </si>
  <si>
    <t>B3</t>
  </si>
  <si>
    <t>C</t>
  </si>
  <si>
    <t>C1</t>
  </si>
  <si>
    <t>C2</t>
  </si>
  <si>
    <t>K</t>
  </si>
  <si>
    <t>PB</t>
  </si>
  <si>
    <t>Lajikesumma</t>
  </si>
  <si>
    <t>Lajisumma</t>
  </si>
  <si>
    <t>Ryhmäsumma</t>
  </si>
  <si>
    <t>ha</t>
  </si>
  <si>
    <t xml:space="preserve">nurmi- ja rehukasvit </t>
  </si>
  <si>
    <t>Alsikeapila</t>
  </si>
  <si>
    <t>Frida</t>
  </si>
  <si>
    <t>Englanninraiheinä</t>
  </si>
  <si>
    <t>Riikka</t>
  </si>
  <si>
    <t>Herne</t>
  </si>
  <si>
    <t>Astronaute</t>
  </si>
  <si>
    <t>Ingrid</t>
  </si>
  <si>
    <t>Karita</t>
  </si>
  <si>
    <t>Rocket</t>
  </si>
  <si>
    <t>Rokka</t>
  </si>
  <si>
    <t>Rose</t>
  </si>
  <si>
    <t>Sisu</t>
  </si>
  <si>
    <t>Härkäpapu</t>
  </si>
  <si>
    <t>Louhi</t>
  </si>
  <si>
    <t>Sampo</t>
  </si>
  <si>
    <t>Nurminata</t>
  </si>
  <si>
    <t>Inkeri</t>
  </si>
  <si>
    <t>Kasper</t>
  </si>
  <si>
    <t>Tored</t>
  </si>
  <si>
    <t>Valtteri</t>
  </si>
  <si>
    <t>Puna-apila</t>
  </si>
  <si>
    <t>Ilte</t>
  </si>
  <si>
    <t>Perttuli</t>
  </si>
  <si>
    <t>Saija</t>
  </si>
  <si>
    <t>SW Yngve</t>
  </si>
  <si>
    <t>Ruokohelpi</t>
  </si>
  <si>
    <t>Timotei</t>
  </si>
  <si>
    <t>Grindstad</t>
  </si>
  <si>
    <t>Nuutti</t>
  </si>
  <si>
    <t>Rhonia</t>
  </si>
  <si>
    <t>Rubinia</t>
  </si>
  <si>
    <t>Tammisto II</t>
  </si>
  <si>
    <t>Tenho</t>
  </si>
  <si>
    <t>Tryggve</t>
  </si>
  <si>
    <t>Tuukka</t>
  </si>
  <si>
    <t>Tuure</t>
  </si>
  <si>
    <t>Uula</t>
  </si>
  <si>
    <t>siemenperuna</t>
  </si>
  <si>
    <t>Peruna</t>
  </si>
  <si>
    <t>Annabelle</t>
  </si>
  <si>
    <t>Colomba</t>
  </si>
  <si>
    <t>Melody</t>
  </si>
  <si>
    <t>viljakasvit</t>
  </si>
  <si>
    <t>Kaura</t>
  </si>
  <si>
    <t>Avetron</t>
  </si>
  <si>
    <t>Benny</t>
  </si>
  <si>
    <t>Donna</t>
  </si>
  <si>
    <t>Harmony</t>
  </si>
  <si>
    <t>Iiris</t>
  </si>
  <si>
    <t>Marika</t>
  </si>
  <si>
    <t>Matty</t>
  </si>
  <si>
    <t>Meeri</t>
  </si>
  <si>
    <t>Niklas</t>
  </si>
  <si>
    <t>Oiva</t>
  </si>
  <si>
    <t>Riina</t>
  </si>
  <si>
    <t>Roope</t>
  </si>
  <si>
    <t>Sandy</t>
  </si>
  <si>
    <t>Ohra</t>
  </si>
  <si>
    <t>Alvari</t>
  </si>
  <si>
    <t>Arild</t>
  </si>
  <si>
    <t>Armas</t>
  </si>
  <si>
    <t>Brage</t>
  </si>
  <si>
    <t>Harbinger</t>
  </si>
  <si>
    <t>Justus</t>
  </si>
  <si>
    <t>Kaarle</t>
  </si>
  <si>
    <t>Toria</t>
  </si>
  <si>
    <t>Trekker</t>
  </si>
  <si>
    <t>Vertti</t>
  </si>
  <si>
    <t>Wolmari</t>
  </si>
  <si>
    <t>Ruis</t>
  </si>
  <si>
    <t>Dankowskie Agat</t>
  </si>
  <si>
    <t>Reetta</t>
  </si>
  <si>
    <t>Vehnä</t>
  </si>
  <si>
    <t>Anniina</t>
  </si>
  <si>
    <t>Ceylon</t>
  </si>
  <si>
    <t>Demonstrant</t>
  </si>
  <si>
    <t>Helmi</t>
  </si>
  <si>
    <t>Iceman</t>
  </si>
  <si>
    <t>Sibelius</t>
  </si>
  <si>
    <t>Wappu</t>
  </si>
  <si>
    <t>öljy- ja kuitukasvit</t>
  </si>
  <si>
    <t>Hamppu</t>
  </si>
  <si>
    <t>Finola</t>
  </si>
  <si>
    <t>Rypsi</t>
  </si>
  <si>
    <t>Synthia</t>
  </si>
  <si>
    <t>yhteensä</t>
  </si>
  <si>
    <t>Viljelystarkastuksessa vuonna 2019 hyväksytyt luonnonmukaisesti tuotettujen siementen pinta-alat lajikkeittain eri siemenluokissa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</si>
</sst>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31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3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/>
      <right style="thin"/>
      <top style="thin"/>
      <bottom style="thin"/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49" fontId="7" fillId="34" borderId="12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49" fontId="7" fillId="34" borderId="13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left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right" vertical="center"/>
    </xf>
    <xf numFmtId="0" fontId="7" fillId="34" borderId="17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left" vertical="center"/>
    </xf>
    <xf numFmtId="49" fontId="8" fillId="34" borderId="17" xfId="0" applyNumberFormat="1" applyFont="1" applyFill="1" applyBorder="1" applyAlignment="1">
      <alignment horizontal="right" vertical="center"/>
    </xf>
    <xf numFmtId="0" fontId="8" fillId="34" borderId="17" xfId="0" applyFont="1" applyFill="1" applyBorder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7" fillId="34" borderId="19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right" vertical="center"/>
    </xf>
    <xf numFmtId="49" fontId="4" fillId="35" borderId="20" xfId="0" applyNumberFormat="1" applyFont="1" applyFill="1" applyBorder="1" applyAlignment="1">
      <alignment horizontal="left" vertical="center" wrapText="1"/>
    </xf>
    <xf numFmtId="49" fontId="4" fillId="35" borderId="20" xfId="0" applyNumberFormat="1" applyFont="1" applyFill="1" applyBorder="1" applyAlignment="1">
      <alignment horizontal="center" vertical="center" wrapText="1"/>
    </xf>
    <xf numFmtId="49" fontId="6" fillId="35" borderId="17" xfId="0" applyNumberFormat="1" applyFont="1" applyFill="1" applyBorder="1" applyAlignment="1">
      <alignment horizontal="left" vertical="center" wrapText="1"/>
    </xf>
    <xf numFmtId="49" fontId="6" fillId="35" borderId="17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99"/>
  <sheetViews>
    <sheetView tabSelected="1" zoomScalePageLayoutView="0" workbookViewId="0" topLeftCell="A1">
      <selection activeCell="Q1" sqref="Q1"/>
    </sheetView>
  </sheetViews>
  <sheetFormatPr defaultColWidth="9.140625" defaultRowHeight="12.75"/>
  <cols>
    <col min="1" max="1" width="0.5625" style="0" customWidth="1"/>
    <col min="2" max="2" width="17.57421875" style="0" customWidth="1"/>
    <col min="3" max="3" width="16.421875" style="0" customWidth="1"/>
    <col min="4" max="4" width="12.140625" style="0" customWidth="1"/>
    <col min="5" max="13" width="8.00390625" style="0" customWidth="1"/>
    <col min="14" max="15" width="6.28125" style="0" customWidth="1"/>
    <col min="16" max="16" width="11.8515625" style="0" customWidth="1"/>
    <col min="17" max="17" width="10.00390625" style="0" customWidth="1"/>
    <col min="18" max="18" width="12.7109375" style="0" customWidth="1"/>
  </cols>
  <sheetData>
    <row r="2" ht="15.75">
      <c r="B2" s="29" t="s">
        <v>102</v>
      </c>
    </row>
    <row r="5" s="1" customFormat="1" ht="21" customHeight="1"/>
    <row r="6" spans="2:18" s="1" customFormat="1" ht="27" customHeight="1">
      <c r="B6" s="9"/>
      <c r="C6" s="9"/>
      <c r="D6" s="9"/>
      <c r="E6" s="25" t="s">
        <v>0</v>
      </c>
      <c r="F6" s="25" t="s">
        <v>1</v>
      </c>
      <c r="G6" s="25" t="s">
        <v>2</v>
      </c>
      <c r="H6" s="25" t="s">
        <v>3</v>
      </c>
      <c r="I6" s="25" t="s">
        <v>4</v>
      </c>
      <c r="J6" s="25" t="s">
        <v>5</v>
      </c>
      <c r="K6" s="25" t="s">
        <v>6</v>
      </c>
      <c r="L6" s="25" t="s">
        <v>7</v>
      </c>
      <c r="M6" s="25" t="s">
        <v>8</v>
      </c>
      <c r="N6" s="25" t="s">
        <v>9</v>
      </c>
      <c r="O6" s="25" t="s">
        <v>10</v>
      </c>
      <c r="P6" s="26" t="s">
        <v>11</v>
      </c>
      <c r="Q6" s="26" t="s">
        <v>12</v>
      </c>
      <c r="R6" s="26" t="s">
        <v>13</v>
      </c>
    </row>
    <row r="7" spans="2:18" s="1" customFormat="1" ht="17.25" customHeight="1">
      <c r="B7" s="2"/>
      <c r="C7" s="2"/>
      <c r="D7" s="2"/>
      <c r="E7" s="27" t="s">
        <v>14</v>
      </c>
      <c r="F7" s="27" t="s">
        <v>14</v>
      </c>
      <c r="G7" s="27" t="s">
        <v>14</v>
      </c>
      <c r="H7" s="27" t="s">
        <v>14</v>
      </c>
      <c r="I7" s="27" t="s">
        <v>14</v>
      </c>
      <c r="J7" s="27" t="s">
        <v>14</v>
      </c>
      <c r="K7" s="27" t="s">
        <v>14</v>
      </c>
      <c r="L7" s="27" t="s">
        <v>14</v>
      </c>
      <c r="M7" s="27" t="s">
        <v>14</v>
      </c>
      <c r="N7" s="27" t="s">
        <v>14</v>
      </c>
      <c r="O7" s="27" t="s">
        <v>14</v>
      </c>
      <c r="P7" s="28" t="s">
        <v>14</v>
      </c>
      <c r="Q7" s="28" t="s">
        <v>14</v>
      </c>
      <c r="R7" s="28" t="s">
        <v>14</v>
      </c>
    </row>
    <row r="8" spans="2:18" s="1" customFormat="1" ht="24" customHeight="1">
      <c r="B8" s="3" t="s">
        <v>15</v>
      </c>
      <c r="C8" s="3" t="s">
        <v>16</v>
      </c>
      <c r="D8" s="10" t="s">
        <v>17</v>
      </c>
      <c r="E8" s="13"/>
      <c r="F8" s="13"/>
      <c r="G8" s="13"/>
      <c r="H8" s="13"/>
      <c r="I8" s="13"/>
      <c r="J8" s="13"/>
      <c r="K8" s="13">
        <v>36.7</v>
      </c>
      <c r="L8" s="13"/>
      <c r="M8" s="13"/>
      <c r="N8" s="13"/>
      <c r="O8" s="13"/>
      <c r="P8" s="13">
        <f>SUM(E8:O8)</f>
        <v>36.7</v>
      </c>
      <c r="Q8" s="14"/>
      <c r="R8" s="14"/>
    </row>
    <row r="9" spans="2:18" s="1" customFormat="1" ht="13.5" customHeight="1">
      <c r="B9" s="4"/>
      <c r="C9" s="5" t="s">
        <v>16</v>
      </c>
      <c r="D9" s="11"/>
      <c r="E9" s="15"/>
      <c r="F9" s="15"/>
      <c r="G9" s="15"/>
      <c r="H9" s="15"/>
      <c r="I9" s="15"/>
      <c r="J9" s="15"/>
      <c r="K9" s="15">
        <f>SUM(K8)</f>
        <v>36.7</v>
      </c>
      <c r="L9" s="15"/>
      <c r="M9" s="15"/>
      <c r="N9" s="15"/>
      <c r="O9" s="15"/>
      <c r="P9" s="13"/>
      <c r="Q9" s="15">
        <f>SUM(P8)</f>
        <v>36.7</v>
      </c>
      <c r="R9" s="16"/>
    </row>
    <row r="10" spans="2:18" s="1" customFormat="1" ht="24" customHeight="1">
      <c r="B10" s="7"/>
      <c r="C10" s="3" t="s">
        <v>18</v>
      </c>
      <c r="D10" s="10" t="s">
        <v>19</v>
      </c>
      <c r="E10" s="13"/>
      <c r="F10" s="13"/>
      <c r="G10" s="13"/>
      <c r="H10" s="13"/>
      <c r="I10" s="13"/>
      <c r="J10" s="13"/>
      <c r="K10" s="13">
        <v>9.77</v>
      </c>
      <c r="L10" s="13"/>
      <c r="M10" s="13"/>
      <c r="N10" s="13"/>
      <c r="O10" s="13"/>
      <c r="P10" s="13">
        <f aca="true" t="shared" si="0" ref="P10:P71">SUM(E10:O10)</f>
        <v>9.77</v>
      </c>
      <c r="Q10" s="14"/>
      <c r="R10" s="14"/>
    </row>
    <row r="11" spans="2:18" s="1" customFormat="1" ht="13.5" customHeight="1">
      <c r="B11" s="4"/>
      <c r="C11" s="5" t="s">
        <v>18</v>
      </c>
      <c r="D11" s="11"/>
      <c r="E11" s="15"/>
      <c r="F11" s="15"/>
      <c r="G11" s="15"/>
      <c r="H11" s="15"/>
      <c r="I11" s="15"/>
      <c r="J11" s="15"/>
      <c r="K11" s="15">
        <f>SUM(K10)</f>
        <v>9.77</v>
      </c>
      <c r="L11" s="15"/>
      <c r="M11" s="15"/>
      <c r="N11" s="15"/>
      <c r="O11" s="15"/>
      <c r="P11" s="13"/>
      <c r="Q11" s="15">
        <f>SUM(P10)</f>
        <v>9.77</v>
      </c>
      <c r="R11" s="16"/>
    </row>
    <row r="12" spans="2:18" s="1" customFormat="1" ht="24" customHeight="1">
      <c r="B12" s="7"/>
      <c r="C12" s="3" t="s">
        <v>20</v>
      </c>
      <c r="D12" s="10" t="s">
        <v>21</v>
      </c>
      <c r="E12" s="13"/>
      <c r="F12" s="13"/>
      <c r="G12" s="13"/>
      <c r="H12" s="13"/>
      <c r="I12" s="13"/>
      <c r="J12" s="13"/>
      <c r="K12" s="13"/>
      <c r="L12" s="13"/>
      <c r="M12" s="13">
        <v>77.69</v>
      </c>
      <c r="N12" s="13"/>
      <c r="O12" s="13"/>
      <c r="P12" s="13">
        <f t="shared" si="0"/>
        <v>77.69</v>
      </c>
      <c r="Q12" s="14"/>
      <c r="R12" s="14"/>
    </row>
    <row r="13" spans="2:18" s="1" customFormat="1" ht="24" customHeight="1">
      <c r="B13" s="7"/>
      <c r="C13" s="7"/>
      <c r="D13" s="10" t="s">
        <v>22</v>
      </c>
      <c r="E13" s="13"/>
      <c r="F13" s="13"/>
      <c r="G13" s="13">
        <v>16.35</v>
      </c>
      <c r="H13" s="13"/>
      <c r="I13" s="13"/>
      <c r="J13" s="13"/>
      <c r="K13" s="13"/>
      <c r="L13" s="13"/>
      <c r="M13" s="13">
        <v>94.96</v>
      </c>
      <c r="N13" s="13"/>
      <c r="O13" s="13"/>
      <c r="P13" s="13">
        <f t="shared" si="0"/>
        <v>111.31</v>
      </c>
      <c r="Q13" s="14"/>
      <c r="R13" s="14"/>
    </row>
    <row r="14" spans="2:18" s="1" customFormat="1" ht="24" customHeight="1">
      <c r="B14" s="7"/>
      <c r="C14" s="7"/>
      <c r="D14" s="10" t="s">
        <v>23</v>
      </c>
      <c r="E14" s="13"/>
      <c r="F14" s="13"/>
      <c r="G14" s="13"/>
      <c r="H14" s="13"/>
      <c r="I14" s="13"/>
      <c r="J14" s="13"/>
      <c r="K14" s="13"/>
      <c r="L14" s="13"/>
      <c r="M14" s="13">
        <v>22.14</v>
      </c>
      <c r="N14" s="13"/>
      <c r="O14" s="13"/>
      <c r="P14" s="13">
        <f t="shared" si="0"/>
        <v>22.14</v>
      </c>
      <c r="Q14" s="14"/>
      <c r="R14" s="14"/>
    </row>
    <row r="15" spans="2:18" s="1" customFormat="1" ht="24" customHeight="1">
      <c r="B15" s="7"/>
      <c r="C15" s="7"/>
      <c r="D15" s="10" t="s">
        <v>24</v>
      </c>
      <c r="E15" s="13"/>
      <c r="F15" s="13"/>
      <c r="G15" s="13"/>
      <c r="H15" s="13"/>
      <c r="I15" s="13"/>
      <c r="J15" s="13"/>
      <c r="K15" s="13">
        <v>18.76</v>
      </c>
      <c r="L15" s="13"/>
      <c r="M15" s="13">
        <v>16.25</v>
      </c>
      <c r="N15" s="13"/>
      <c r="O15" s="13"/>
      <c r="P15" s="13">
        <f t="shared" si="0"/>
        <v>35.010000000000005</v>
      </c>
      <c r="Q15" s="14"/>
      <c r="R15" s="14"/>
    </row>
    <row r="16" spans="2:18" s="1" customFormat="1" ht="24" customHeight="1">
      <c r="B16" s="7"/>
      <c r="C16" s="7"/>
      <c r="D16" s="10" t="s">
        <v>25</v>
      </c>
      <c r="E16" s="13"/>
      <c r="F16" s="13"/>
      <c r="G16" s="13"/>
      <c r="H16" s="13"/>
      <c r="I16" s="13"/>
      <c r="J16" s="13"/>
      <c r="K16" s="13"/>
      <c r="L16" s="13"/>
      <c r="M16" s="13">
        <v>21.91</v>
      </c>
      <c r="N16" s="13"/>
      <c r="O16" s="13"/>
      <c r="P16" s="13">
        <f t="shared" si="0"/>
        <v>21.91</v>
      </c>
      <c r="Q16" s="14"/>
      <c r="R16" s="14"/>
    </row>
    <row r="17" spans="2:18" s="1" customFormat="1" ht="24" customHeight="1">
      <c r="B17" s="7"/>
      <c r="C17" s="7"/>
      <c r="D17" s="10" t="s">
        <v>26</v>
      </c>
      <c r="E17" s="13"/>
      <c r="F17" s="13"/>
      <c r="G17" s="13"/>
      <c r="H17" s="13"/>
      <c r="I17" s="13"/>
      <c r="J17" s="13"/>
      <c r="K17" s="13"/>
      <c r="L17" s="13"/>
      <c r="M17" s="13">
        <v>24.450000000000003</v>
      </c>
      <c r="N17" s="13"/>
      <c r="O17" s="13"/>
      <c r="P17" s="13">
        <f t="shared" si="0"/>
        <v>24.450000000000003</v>
      </c>
      <c r="Q17" s="14"/>
      <c r="R17" s="14"/>
    </row>
    <row r="18" spans="2:18" s="1" customFormat="1" ht="24" customHeight="1">
      <c r="B18" s="7"/>
      <c r="C18" s="7"/>
      <c r="D18" s="10" t="s">
        <v>27</v>
      </c>
      <c r="E18" s="13"/>
      <c r="F18" s="13"/>
      <c r="G18" s="13">
        <v>15.01</v>
      </c>
      <c r="H18" s="13"/>
      <c r="I18" s="13"/>
      <c r="J18" s="13"/>
      <c r="K18" s="13"/>
      <c r="L18" s="13"/>
      <c r="M18" s="13"/>
      <c r="N18" s="13"/>
      <c r="O18" s="13"/>
      <c r="P18" s="13">
        <f t="shared" si="0"/>
        <v>15.01</v>
      </c>
      <c r="Q18" s="14"/>
      <c r="R18" s="14"/>
    </row>
    <row r="19" spans="2:18" s="1" customFormat="1" ht="13.5" customHeight="1">
      <c r="B19" s="4"/>
      <c r="C19" s="5" t="s">
        <v>20</v>
      </c>
      <c r="D19" s="11"/>
      <c r="E19" s="15"/>
      <c r="F19" s="15"/>
      <c r="G19" s="15">
        <f>SUM(G12:G18)</f>
        <v>31.36</v>
      </c>
      <c r="H19" s="15"/>
      <c r="I19" s="15"/>
      <c r="J19" s="15"/>
      <c r="K19" s="15">
        <f>SUM(K15:K18)</f>
        <v>18.76</v>
      </c>
      <c r="L19" s="15"/>
      <c r="M19" s="15">
        <f>SUM(M12:M18)</f>
        <v>257.4</v>
      </c>
      <c r="N19" s="15"/>
      <c r="O19" s="15"/>
      <c r="P19" s="13"/>
      <c r="Q19" s="15">
        <f>SUM(P12:P18)</f>
        <v>307.52</v>
      </c>
      <c r="R19" s="16"/>
    </row>
    <row r="20" spans="2:18" s="1" customFormat="1" ht="24" customHeight="1">
      <c r="B20" s="7"/>
      <c r="C20" s="3" t="s">
        <v>28</v>
      </c>
      <c r="D20" s="10" t="s">
        <v>29</v>
      </c>
      <c r="E20" s="13"/>
      <c r="F20" s="13"/>
      <c r="G20" s="13"/>
      <c r="H20" s="13"/>
      <c r="I20" s="13"/>
      <c r="J20" s="13"/>
      <c r="K20" s="13"/>
      <c r="L20" s="13">
        <v>66.14000000000001</v>
      </c>
      <c r="M20" s="13">
        <v>33.68</v>
      </c>
      <c r="N20" s="13"/>
      <c r="O20" s="13"/>
      <c r="P20" s="13">
        <f t="shared" si="0"/>
        <v>99.82000000000002</v>
      </c>
      <c r="Q20" s="14"/>
      <c r="R20" s="14"/>
    </row>
    <row r="21" spans="2:18" s="1" customFormat="1" ht="24" customHeight="1">
      <c r="B21" s="7"/>
      <c r="C21" s="7"/>
      <c r="D21" s="10" t="s">
        <v>30</v>
      </c>
      <c r="E21" s="13"/>
      <c r="F21" s="13"/>
      <c r="G21" s="13"/>
      <c r="H21" s="13"/>
      <c r="I21" s="13"/>
      <c r="J21" s="13"/>
      <c r="K21" s="13"/>
      <c r="L21" s="13">
        <v>17.6</v>
      </c>
      <c r="M21" s="13">
        <v>115.18</v>
      </c>
      <c r="N21" s="13"/>
      <c r="O21" s="13"/>
      <c r="P21" s="13">
        <f t="shared" si="0"/>
        <v>132.78</v>
      </c>
      <c r="Q21" s="14"/>
      <c r="R21" s="14"/>
    </row>
    <row r="22" spans="2:18" s="1" customFormat="1" ht="13.5" customHeight="1">
      <c r="B22" s="4"/>
      <c r="C22" s="5" t="s">
        <v>28</v>
      </c>
      <c r="D22" s="11"/>
      <c r="E22" s="15"/>
      <c r="F22" s="15"/>
      <c r="G22" s="15"/>
      <c r="H22" s="15"/>
      <c r="I22" s="15"/>
      <c r="J22" s="15"/>
      <c r="K22" s="15"/>
      <c r="L22" s="15">
        <f>SUM(L20:L21)</f>
        <v>83.74000000000001</v>
      </c>
      <c r="M22" s="15">
        <f>SUM(M20:M21)</f>
        <v>148.86</v>
      </c>
      <c r="N22" s="15"/>
      <c r="O22" s="15"/>
      <c r="P22" s="13"/>
      <c r="Q22" s="15">
        <f>SUM(P20:P21)</f>
        <v>232.60000000000002</v>
      </c>
      <c r="R22" s="16"/>
    </row>
    <row r="23" spans="2:18" s="1" customFormat="1" ht="24" customHeight="1">
      <c r="B23" s="7"/>
      <c r="C23" s="3" t="s">
        <v>31</v>
      </c>
      <c r="D23" s="10" t="s">
        <v>32</v>
      </c>
      <c r="E23" s="13"/>
      <c r="F23" s="13"/>
      <c r="G23" s="13"/>
      <c r="H23" s="13"/>
      <c r="I23" s="13"/>
      <c r="J23" s="13"/>
      <c r="K23" s="13">
        <v>21.590000000000003</v>
      </c>
      <c r="L23" s="13"/>
      <c r="M23" s="13"/>
      <c r="N23" s="13"/>
      <c r="O23" s="13"/>
      <c r="P23" s="13">
        <f t="shared" si="0"/>
        <v>21.590000000000003</v>
      </c>
      <c r="Q23" s="14"/>
      <c r="R23" s="14"/>
    </row>
    <row r="24" spans="2:18" s="1" customFormat="1" ht="24" customHeight="1">
      <c r="B24" s="7"/>
      <c r="C24" s="7"/>
      <c r="D24" s="10" t="s">
        <v>33</v>
      </c>
      <c r="E24" s="13"/>
      <c r="F24" s="13"/>
      <c r="G24" s="13"/>
      <c r="H24" s="13"/>
      <c r="I24" s="13"/>
      <c r="J24" s="13"/>
      <c r="K24" s="13">
        <v>24.6</v>
      </c>
      <c r="L24" s="13"/>
      <c r="M24" s="13"/>
      <c r="N24" s="13"/>
      <c r="O24" s="13"/>
      <c r="P24" s="13">
        <f t="shared" si="0"/>
        <v>24.6</v>
      </c>
      <c r="Q24" s="14"/>
      <c r="R24" s="14"/>
    </row>
    <row r="25" spans="2:18" s="1" customFormat="1" ht="24" customHeight="1">
      <c r="B25" s="7"/>
      <c r="C25" s="7"/>
      <c r="D25" s="10" t="s">
        <v>34</v>
      </c>
      <c r="E25" s="13"/>
      <c r="F25" s="13"/>
      <c r="G25" s="13">
        <v>33.15</v>
      </c>
      <c r="H25" s="13"/>
      <c r="I25" s="13"/>
      <c r="J25" s="13"/>
      <c r="K25" s="13"/>
      <c r="L25" s="13"/>
      <c r="M25" s="13"/>
      <c r="N25" s="13"/>
      <c r="O25" s="13"/>
      <c r="P25" s="13">
        <f t="shared" si="0"/>
        <v>33.15</v>
      </c>
      <c r="Q25" s="14"/>
      <c r="R25" s="14"/>
    </row>
    <row r="26" spans="2:18" s="1" customFormat="1" ht="24" customHeight="1">
      <c r="B26" s="7"/>
      <c r="C26" s="7"/>
      <c r="D26" s="10" t="s">
        <v>35</v>
      </c>
      <c r="E26" s="13"/>
      <c r="F26" s="13"/>
      <c r="G26" s="13"/>
      <c r="H26" s="13"/>
      <c r="I26" s="13"/>
      <c r="J26" s="13"/>
      <c r="K26" s="13">
        <v>100.32</v>
      </c>
      <c r="L26" s="13"/>
      <c r="M26" s="13"/>
      <c r="N26" s="13"/>
      <c r="O26" s="13"/>
      <c r="P26" s="13">
        <f t="shared" si="0"/>
        <v>100.32</v>
      </c>
      <c r="Q26" s="14"/>
      <c r="R26" s="14"/>
    </row>
    <row r="27" spans="2:18" s="1" customFormat="1" ht="13.5" customHeight="1">
      <c r="B27" s="4"/>
      <c r="C27" s="5" t="s">
        <v>31</v>
      </c>
      <c r="D27" s="11"/>
      <c r="E27" s="15"/>
      <c r="F27" s="15"/>
      <c r="G27" s="15">
        <f>SUM(G25:G26)</f>
        <v>33.15</v>
      </c>
      <c r="H27" s="15"/>
      <c r="I27" s="15"/>
      <c r="J27" s="15"/>
      <c r="K27" s="15">
        <f>SUM(K23:K26)</f>
        <v>146.51</v>
      </c>
      <c r="L27" s="15"/>
      <c r="M27" s="15"/>
      <c r="N27" s="15"/>
      <c r="O27" s="15"/>
      <c r="P27" s="13"/>
      <c r="Q27" s="15">
        <f>SUM(P23:P26)</f>
        <v>179.66</v>
      </c>
      <c r="R27" s="16"/>
    </row>
    <row r="28" spans="2:18" s="1" customFormat="1" ht="24" customHeight="1">
      <c r="B28" s="7"/>
      <c r="C28" s="3" t="s">
        <v>36</v>
      </c>
      <c r="D28" s="10" t="s">
        <v>37</v>
      </c>
      <c r="E28" s="13"/>
      <c r="F28" s="13"/>
      <c r="G28" s="13"/>
      <c r="H28" s="13"/>
      <c r="I28" s="13"/>
      <c r="J28" s="13"/>
      <c r="K28" s="13">
        <v>10.25</v>
      </c>
      <c r="L28" s="13"/>
      <c r="M28" s="13"/>
      <c r="N28" s="13"/>
      <c r="O28" s="13"/>
      <c r="P28" s="13">
        <f t="shared" si="0"/>
        <v>10.25</v>
      </c>
      <c r="Q28" s="14"/>
      <c r="R28" s="14"/>
    </row>
    <row r="29" spans="2:18" s="1" customFormat="1" ht="24" customHeight="1">
      <c r="B29" s="7"/>
      <c r="C29" s="7"/>
      <c r="D29" s="10" t="s">
        <v>38</v>
      </c>
      <c r="E29" s="13"/>
      <c r="F29" s="13">
        <v>13.9</v>
      </c>
      <c r="G29" s="13"/>
      <c r="H29" s="13"/>
      <c r="I29" s="13"/>
      <c r="J29" s="13"/>
      <c r="K29" s="13"/>
      <c r="L29" s="13"/>
      <c r="M29" s="13"/>
      <c r="N29" s="13"/>
      <c r="O29" s="13"/>
      <c r="P29" s="13">
        <f t="shared" si="0"/>
        <v>13.9</v>
      </c>
      <c r="Q29" s="14"/>
      <c r="R29" s="14"/>
    </row>
    <row r="30" spans="2:18" s="1" customFormat="1" ht="24" customHeight="1">
      <c r="B30" s="7"/>
      <c r="C30" s="7"/>
      <c r="D30" s="10" t="s">
        <v>39</v>
      </c>
      <c r="E30" s="13"/>
      <c r="F30" s="13"/>
      <c r="G30" s="13"/>
      <c r="H30" s="13"/>
      <c r="I30" s="13"/>
      <c r="J30" s="13"/>
      <c r="K30" s="13">
        <v>46.63999999999999</v>
      </c>
      <c r="L30" s="13"/>
      <c r="M30" s="13"/>
      <c r="N30" s="13"/>
      <c r="O30" s="13"/>
      <c r="P30" s="13">
        <f t="shared" si="0"/>
        <v>46.63999999999999</v>
      </c>
      <c r="Q30" s="14"/>
      <c r="R30" s="14"/>
    </row>
    <row r="31" spans="2:18" s="1" customFormat="1" ht="24" customHeight="1">
      <c r="B31" s="7"/>
      <c r="C31" s="7"/>
      <c r="D31" s="10" t="s">
        <v>40</v>
      </c>
      <c r="E31" s="13"/>
      <c r="F31" s="13"/>
      <c r="G31" s="13"/>
      <c r="H31" s="13"/>
      <c r="I31" s="13"/>
      <c r="J31" s="13"/>
      <c r="K31" s="13">
        <v>158.26999999999998</v>
      </c>
      <c r="L31" s="13"/>
      <c r="M31" s="13"/>
      <c r="N31" s="13"/>
      <c r="O31" s="13"/>
      <c r="P31" s="13">
        <f t="shared" si="0"/>
        <v>158.26999999999998</v>
      </c>
      <c r="Q31" s="14"/>
      <c r="R31" s="14"/>
    </row>
    <row r="32" spans="2:18" s="1" customFormat="1" ht="13.5" customHeight="1">
      <c r="B32" s="4"/>
      <c r="C32" s="5" t="s">
        <v>36</v>
      </c>
      <c r="D32" s="11"/>
      <c r="E32" s="15"/>
      <c r="F32" s="15">
        <f>SUM(F29:F31)</f>
        <v>13.9</v>
      </c>
      <c r="G32" s="15"/>
      <c r="H32" s="15"/>
      <c r="I32" s="15"/>
      <c r="J32" s="15"/>
      <c r="K32" s="15">
        <f>SUM(K28:K31)</f>
        <v>215.15999999999997</v>
      </c>
      <c r="L32" s="15"/>
      <c r="M32" s="15"/>
      <c r="N32" s="15"/>
      <c r="O32" s="15"/>
      <c r="P32" s="13"/>
      <c r="Q32" s="15">
        <f>SUM(P28:P31)</f>
        <v>229.05999999999997</v>
      </c>
      <c r="R32" s="16"/>
    </row>
    <row r="33" spans="2:18" s="1" customFormat="1" ht="24" customHeight="1">
      <c r="B33" s="7"/>
      <c r="C33" s="3" t="s">
        <v>41</v>
      </c>
      <c r="D33" s="10"/>
      <c r="E33" s="13"/>
      <c r="F33" s="13"/>
      <c r="G33" s="13"/>
      <c r="H33" s="13"/>
      <c r="I33" s="13"/>
      <c r="J33" s="13"/>
      <c r="K33" s="13"/>
      <c r="L33" s="13"/>
      <c r="M33" s="13"/>
      <c r="N33" s="13">
        <v>14.83</v>
      </c>
      <c r="O33" s="13"/>
      <c r="P33" s="13">
        <f t="shared" si="0"/>
        <v>14.83</v>
      </c>
      <c r="Q33" s="14"/>
      <c r="R33" s="14"/>
    </row>
    <row r="34" spans="2:18" s="1" customFormat="1" ht="13.5" customHeight="1">
      <c r="B34" s="4"/>
      <c r="C34" s="5" t="s">
        <v>41</v>
      </c>
      <c r="D34" s="11"/>
      <c r="E34" s="15"/>
      <c r="F34" s="15"/>
      <c r="G34" s="15"/>
      <c r="H34" s="15"/>
      <c r="I34" s="15"/>
      <c r="J34" s="15"/>
      <c r="K34" s="15"/>
      <c r="L34" s="15"/>
      <c r="M34" s="15"/>
      <c r="N34" s="15">
        <f>SUM(N33)</f>
        <v>14.83</v>
      </c>
      <c r="O34" s="15"/>
      <c r="P34" s="13"/>
      <c r="Q34" s="15">
        <f>SUM(P33)</f>
        <v>14.83</v>
      </c>
      <c r="R34" s="16"/>
    </row>
    <row r="35" spans="2:18" s="1" customFormat="1" ht="24" customHeight="1">
      <c r="B35" s="7"/>
      <c r="C35" s="3" t="s">
        <v>42</v>
      </c>
      <c r="D35" s="10" t="s">
        <v>43</v>
      </c>
      <c r="E35" s="13"/>
      <c r="F35" s="13"/>
      <c r="G35" s="13"/>
      <c r="H35" s="13"/>
      <c r="I35" s="13"/>
      <c r="J35" s="13"/>
      <c r="K35" s="13">
        <v>19.39</v>
      </c>
      <c r="L35" s="13"/>
      <c r="M35" s="13"/>
      <c r="N35" s="13"/>
      <c r="O35" s="13"/>
      <c r="P35" s="13">
        <f t="shared" si="0"/>
        <v>19.39</v>
      </c>
      <c r="Q35" s="14"/>
      <c r="R35" s="14"/>
    </row>
    <row r="36" spans="2:18" s="1" customFormat="1" ht="24" customHeight="1">
      <c r="B36" s="7"/>
      <c r="C36" s="7"/>
      <c r="D36" s="10" t="s">
        <v>44</v>
      </c>
      <c r="E36" s="13"/>
      <c r="F36" s="13"/>
      <c r="G36" s="13"/>
      <c r="H36" s="13"/>
      <c r="I36" s="13"/>
      <c r="J36" s="13"/>
      <c r="K36" s="13">
        <v>107.94999999999999</v>
      </c>
      <c r="L36" s="13"/>
      <c r="M36" s="13"/>
      <c r="N36" s="13"/>
      <c r="O36" s="13"/>
      <c r="P36" s="13">
        <f t="shared" si="0"/>
        <v>107.94999999999999</v>
      </c>
      <c r="Q36" s="14"/>
      <c r="R36" s="14"/>
    </row>
    <row r="37" spans="2:18" s="1" customFormat="1" ht="24" customHeight="1">
      <c r="B37" s="7"/>
      <c r="C37" s="7"/>
      <c r="D37" s="10" t="s">
        <v>45</v>
      </c>
      <c r="E37" s="13"/>
      <c r="F37" s="13"/>
      <c r="G37" s="13"/>
      <c r="H37" s="13"/>
      <c r="I37" s="13"/>
      <c r="J37" s="13"/>
      <c r="K37" s="13">
        <v>43.760000000000005</v>
      </c>
      <c r="L37" s="13"/>
      <c r="M37" s="13"/>
      <c r="N37" s="13"/>
      <c r="O37" s="13"/>
      <c r="P37" s="13">
        <f t="shared" si="0"/>
        <v>43.760000000000005</v>
      </c>
      <c r="Q37" s="14"/>
      <c r="R37" s="14"/>
    </row>
    <row r="38" spans="2:18" s="1" customFormat="1" ht="24" customHeight="1">
      <c r="B38" s="7"/>
      <c r="C38" s="7"/>
      <c r="D38" s="10" t="s">
        <v>46</v>
      </c>
      <c r="E38" s="13"/>
      <c r="F38" s="13"/>
      <c r="G38" s="13"/>
      <c r="H38" s="13"/>
      <c r="I38" s="13"/>
      <c r="J38" s="13"/>
      <c r="K38" s="13">
        <v>9.41</v>
      </c>
      <c r="L38" s="13"/>
      <c r="M38" s="13"/>
      <c r="N38" s="13"/>
      <c r="O38" s="13"/>
      <c r="P38" s="13">
        <f t="shared" si="0"/>
        <v>9.41</v>
      </c>
      <c r="Q38" s="14"/>
      <c r="R38" s="14"/>
    </row>
    <row r="39" spans="2:18" s="1" customFormat="1" ht="24" customHeight="1">
      <c r="B39" s="7"/>
      <c r="C39" s="7"/>
      <c r="D39" s="10" t="s">
        <v>47</v>
      </c>
      <c r="E39" s="13"/>
      <c r="F39" s="13"/>
      <c r="G39" s="13"/>
      <c r="H39" s="13"/>
      <c r="I39" s="13"/>
      <c r="J39" s="13"/>
      <c r="K39" s="13">
        <v>106.41999999999999</v>
      </c>
      <c r="L39" s="13"/>
      <c r="M39" s="13"/>
      <c r="N39" s="13"/>
      <c r="O39" s="13"/>
      <c r="P39" s="13">
        <f t="shared" si="0"/>
        <v>106.41999999999999</v>
      </c>
      <c r="Q39" s="14"/>
      <c r="R39" s="14"/>
    </row>
    <row r="40" spans="2:18" s="1" customFormat="1" ht="24" customHeight="1">
      <c r="B40" s="7"/>
      <c r="C40" s="7"/>
      <c r="D40" s="10" t="s">
        <v>48</v>
      </c>
      <c r="E40" s="13"/>
      <c r="F40" s="13"/>
      <c r="G40" s="13"/>
      <c r="H40" s="13"/>
      <c r="I40" s="13"/>
      <c r="J40" s="13"/>
      <c r="K40" s="13">
        <v>224.15</v>
      </c>
      <c r="L40" s="13"/>
      <c r="M40" s="13"/>
      <c r="N40" s="13"/>
      <c r="O40" s="13"/>
      <c r="P40" s="13">
        <f t="shared" si="0"/>
        <v>224.15</v>
      </c>
      <c r="Q40" s="14"/>
      <c r="R40" s="14"/>
    </row>
    <row r="41" spans="2:18" s="1" customFormat="1" ht="24" customHeight="1">
      <c r="B41" s="7"/>
      <c r="C41" s="7"/>
      <c r="D41" s="10" t="s">
        <v>49</v>
      </c>
      <c r="E41" s="13"/>
      <c r="F41" s="13"/>
      <c r="G41" s="13">
        <v>44.84</v>
      </c>
      <c r="H41" s="13"/>
      <c r="I41" s="13"/>
      <c r="J41" s="13"/>
      <c r="K41" s="13">
        <v>140.56</v>
      </c>
      <c r="L41" s="13"/>
      <c r="M41" s="13"/>
      <c r="N41" s="13"/>
      <c r="O41" s="13"/>
      <c r="P41" s="13">
        <f t="shared" si="0"/>
        <v>185.4</v>
      </c>
      <c r="Q41" s="14"/>
      <c r="R41" s="14"/>
    </row>
    <row r="42" spans="2:18" s="1" customFormat="1" ht="24" customHeight="1">
      <c r="B42" s="7"/>
      <c r="C42" s="7"/>
      <c r="D42" s="10" t="s">
        <v>50</v>
      </c>
      <c r="E42" s="13"/>
      <c r="F42" s="13"/>
      <c r="G42" s="13"/>
      <c r="H42" s="13"/>
      <c r="I42" s="13"/>
      <c r="J42" s="13"/>
      <c r="K42" s="13">
        <v>16.87</v>
      </c>
      <c r="L42" s="13"/>
      <c r="M42" s="13"/>
      <c r="N42" s="13"/>
      <c r="O42" s="13"/>
      <c r="P42" s="13">
        <f t="shared" si="0"/>
        <v>16.87</v>
      </c>
      <c r="Q42" s="14"/>
      <c r="R42" s="14"/>
    </row>
    <row r="43" spans="2:18" s="1" customFormat="1" ht="24" customHeight="1">
      <c r="B43" s="7"/>
      <c r="C43" s="7"/>
      <c r="D43" s="10" t="s">
        <v>51</v>
      </c>
      <c r="E43" s="13"/>
      <c r="F43" s="13"/>
      <c r="G43" s="13"/>
      <c r="H43" s="13"/>
      <c r="I43" s="13"/>
      <c r="J43" s="13"/>
      <c r="K43" s="13">
        <v>31.06</v>
      </c>
      <c r="L43" s="13"/>
      <c r="M43" s="13"/>
      <c r="N43" s="13"/>
      <c r="O43" s="13"/>
      <c r="P43" s="13">
        <f t="shared" si="0"/>
        <v>31.06</v>
      </c>
      <c r="Q43" s="14"/>
      <c r="R43" s="14"/>
    </row>
    <row r="44" spans="2:18" s="1" customFormat="1" ht="24" customHeight="1">
      <c r="B44" s="7"/>
      <c r="C44" s="7"/>
      <c r="D44" s="10" t="s">
        <v>52</v>
      </c>
      <c r="E44" s="13"/>
      <c r="F44" s="13"/>
      <c r="G44" s="13"/>
      <c r="H44" s="13"/>
      <c r="I44" s="13"/>
      <c r="J44" s="13"/>
      <c r="K44" s="13">
        <v>179.67</v>
      </c>
      <c r="L44" s="13"/>
      <c r="M44" s="13"/>
      <c r="N44" s="13"/>
      <c r="O44" s="13"/>
      <c r="P44" s="13">
        <f t="shared" si="0"/>
        <v>179.67</v>
      </c>
      <c r="Q44" s="14"/>
      <c r="R44" s="14"/>
    </row>
    <row r="45" spans="2:18" s="1" customFormat="1" ht="13.5" customHeight="1">
      <c r="B45" s="4"/>
      <c r="C45" s="5" t="s">
        <v>42</v>
      </c>
      <c r="D45" s="11"/>
      <c r="E45" s="15"/>
      <c r="F45" s="15"/>
      <c r="G45" s="15">
        <f>SUM(G41:G44)</f>
        <v>44.84</v>
      </c>
      <c r="H45" s="15"/>
      <c r="I45" s="15"/>
      <c r="J45" s="15"/>
      <c r="K45" s="15">
        <f>SUM(K35:K44)</f>
        <v>879.2399999999998</v>
      </c>
      <c r="L45" s="15"/>
      <c r="M45" s="15"/>
      <c r="N45" s="15"/>
      <c r="O45" s="15"/>
      <c r="P45" s="13"/>
      <c r="Q45" s="15">
        <f>SUM(P35:P44)</f>
        <v>924.0799999999998</v>
      </c>
      <c r="R45" s="16"/>
    </row>
    <row r="46" spans="2:18" s="1" customFormat="1" ht="24" customHeight="1">
      <c r="B46" s="8" t="s">
        <v>15</v>
      </c>
      <c r="C46" s="6"/>
      <c r="D46" s="6"/>
      <c r="E46" s="12"/>
      <c r="F46" s="12">
        <f>SUM(F32)</f>
        <v>13.9</v>
      </c>
      <c r="G46" s="12">
        <f>G45+G34+G27+G22+G19+G11+G9</f>
        <v>109.35000000000001</v>
      </c>
      <c r="H46" s="12"/>
      <c r="I46" s="12"/>
      <c r="J46" s="12"/>
      <c r="K46" s="12">
        <f>K45+K34+K32+K27+K22+K19+K11+K9</f>
        <v>1306.1399999999996</v>
      </c>
      <c r="L46" s="12">
        <f>L45+L34+L32+L27+L22+L19+L11+L9</f>
        <v>83.74000000000001</v>
      </c>
      <c r="M46" s="12">
        <f>M45+M34+M32+M27+M22+M19+M11+M9</f>
        <v>406.26</v>
      </c>
      <c r="N46" s="12">
        <f>N45+N34+N32+N27+N22+N19+N11+N9</f>
        <v>14.83</v>
      </c>
      <c r="O46" s="20"/>
      <c r="P46" s="24"/>
      <c r="Q46" s="21"/>
      <c r="R46" s="12">
        <f>SUM(Q8:Q45)</f>
        <v>1934.2199999999998</v>
      </c>
    </row>
    <row r="47" spans="2:18" s="1" customFormat="1" ht="18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4"/>
      <c r="Q47" s="22"/>
      <c r="R47" s="2"/>
    </row>
    <row r="48" spans="2:18" s="1" customFormat="1" ht="13.5" customHeight="1">
      <c r="B48" s="3" t="s">
        <v>53</v>
      </c>
      <c r="C48" s="3" t="s">
        <v>54</v>
      </c>
      <c r="D48" s="10" t="s">
        <v>55</v>
      </c>
      <c r="E48" s="13">
        <v>1.03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f t="shared" si="0"/>
        <v>1.03</v>
      </c>
      <c r="Q48" s="14"/>
      <c r="R48" s="14"/>
    </row>
    <row r="49" spans="2:18" s="1" customFormat="1" ht="13.5" customHeight="1">
      <c r="B49" s="7"/>
      <c r="C49" s="7"/>
      <c r="D49" s="10" t="s">
        <v>56</v>
      </c>
      <c r="E49" s="13">
        <v>2.2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>
        <f t="shared" si="0"/>
        <v>2.2</v>
      </c>
      <c r="Q49" s="14"/>
      <c r="R49" s="14"/>
    </row>
    <row r="50" spans="2:18" s="1" customFormat="1" ht="13.5" customHeight="1">
      <c r="B50" s="7"/>
      <c r="C50" s="7"/>
      <c r="D50" s="10" t="s">
        <v>57</v>
      </c>
      <c r="E50" s="13">
        <v>1.03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>
        <f t="shared" si="0"/>
        <v>1.03</v>
      </c>
      <c r="Q50" s="14"/>
      <c r="R50" s="14"/>
    </row>
    <row r="51" spans="2:18" s="1" customFormat="1" ht="13.5" customHeight="1">
      <c r="B51" s="4"/>
      <c r="C51" s="5" t="s">
        <v>54</v>
      </c>
      <c r="D51" s="11"/>
      <c r="E51" s="15">
        <f>SUM(E48:E50)</f>
        <v>4.260000000000001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3"/>
      <c r="Q51" s="15">
        <v>4.260000000000001</v>
      </c>
      <c r="R51" s="16"/>
    </row>
    <row r="52" spans="2:18" s="1" customFormat="1" ht="24" customHeight="1">
      <c r="B52" s="8" t="s">
        <v>53</v>
      </c>
      <c r="C52" s="6"/>
      <c r="D52" s="6"/>
      <c r="E52" s="12">
        <v>4.26</v>
      </c>
      <c r="F52" s="12"/>
      <c r="G52" s="12"/>
      <c r="H52" s="12"/>
      <c r="I52" s="12"/>
      <c r="J52" s="12"/>
      <c r="K52" s="12"/>
      <c r="L52" s="12"/>
      <c r="M52" s="12"/>
      <c r="N52" s="12"/>
      <c r="O52" s="20"/>
      <c r="P52" s="24"/>
      <c r="Q52" s="21"/>
      <c r="R52" s="12">
        <v>4.260000000000001</v>
      </c>
    </row>
    <row r="53" spans="2:18" s="1" customFormat="1" ht="18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4"/>
      <c r="Q53" s="22"/>
      <c r="R53" s="2"/>
    </row>
    <row r="54" spans="2:18" s="1" customFormat="1" ht="13.5" customHeight="1">
      <c r="B54" s="3" t="s">
        <v>58</v>
      </c>
      <c r="C54" s="3" t="s">
        <v>59</v>
      </c>
      <c r="D54" s="10" t="s">
        <v>60</v>
      </c>
      <c r="E54" s="13"/>
      <c r="F54" s="13"/>
      <c r="G54" s="13"/>
      <c r="H54" s="13"/>
      <c r="I54" s="13"/>
      <c r="J54" s="13"/>
      <c r="K54" s="13"/>
      <c r="L54" s="13">
        <v>37.31</v>
      </c>
      <c r="M54" s="13">
        <v>57.77</v>
      </c>
      <c r="N54" s="13"/>
      <c r="O54" s="13"/>
      <c r="P54" s="13">
        <f t="shared" si="0"/>
        <v>95.08000000000001</v>
      </c>
      <c r="Q54" s="14"/>
      <c r="R54" s="14"/>
    </row>
    <row r="55" spans="2:18" s="1" customFormat="1" ht="13.5" customHeight="1">
      <c r="B55" s="7"/>
      <c r="C55" s="7"/>
      <c r="D55" s="10" t="s">
        <v>61</v>
      </c>
      <c r="E55" s="13"/>
      <c r="F55" s="13"/>
      <c r="G55" s="13"/>
      <c r="H55" s="13"/>
      <c r="I55" s="13"/>
      <c r="J55" s="13"/>
      <c r="K55" s="13"/>
      <c r="L55" s="13">
        <v>42.77</v>
      </c>
      <c r="M55" s="13"/>
      <c r="N55" s="13"/>
      <c r="O55" s="13"/>
      <c r="P55" s="13">
        <f t="shared" si="0"/>
        <v>42.77</v>
      </c>
      <c r="Q55" s="14"/>
      <c r="R55" s="14"/>
    </row>
    <row r="56" spans="2:18" s="1" customFormat="1" ht="13.5" customHeight="1">
      <c r="B56" s="7"/>
      <c r="C56" s="7"/>
      <c r="D56" s="10" t="s">
        <v>62</v>
      </c>
      <c r="E56" s="13"/>
      <c r="F56" s="13"/>
      <c r="G56" s="13"/>
      <c r="H56" s="13"/>
      <c r="I56" s="13"/>
      <c r="J56" s="13">
        <v>5.0600000000000005</v>
      </c>
      <c r="K56" s="13"/>
      <c r="L56" s="13"/>
      <c r="M56" s="13"/>
      <c r="N56" s="13"/>
      <c r="O56" s="13"/>
      <c r="P56" s="13">
        <f t="shared" si="0"/>
        <v>5.0600000000000005</v>
      </c>
      <c r="Q56" s="14"/>
      <c r="R56" s="14"/>
    </row>
    <row r="57" spans="2:18" s="1" customFormat="1" ht="13.5" customHeight="1">
      <c r="B57" s="7"/>
      <c r="C57" s="7"/>
      <c r="D57" s="10" t="s">
        <v>63</v>
      </c>
      <c r="E57" s="13"/>
      <c r="F57" s="13"/>
      <c r="G57" s="13"/>
      <c r="H57" s="13"/>
      <c r="I57" s="13"/>
      <c r="J57" s="13"/>
      <c r="K57" s="13"/>
      <c r="L57" s="13">
        <v>50.9</v>
      </c>
      <c r="M57" s="13">
        <v>43.63</v>
      </c>
      <c r="N57" s="13"/>
      <c r="O57" s="13"/>
      <c r="P57" s="13">
        <f t="shared" si="0"/>
        <v>94.53</v>
      </c>
      <c r="Q57" s="14"/>
      <c r="R57" s="14"/>
    </row>
    <row r="58" spans="2:18" s="1" customFormat="1" ht="13.5" customHeight="1">
      <c r="B58" s="7"/>
      <c r="C58" s="7"/>
      <c r="D58" s="10" t="s">
        <v>64</v>
      </c>
      <c r="E58" s="13"/>
      <c r="F58" s="13"/>
      <c r="G58" s="13"/>
      <c r="H58" s="13"/>
      <c r="I58" s="13"/>
      <c r="J58" s="13">
        <v>23.21</v>
      </c>
      <c r="K58" s="13"/>
      <c r="L58" s="13"/>
      <c r="M58" s="13">
        <v>30.19</v>
      </c>
      <c r="N58" s="13"/>
      <c r="O58" s="13"/>
      <c r="P58" s="13">
        <f t="shared" si="0"/>
        <v>53.400000000000006</v>
      </c>
      <c r="Q58" s="14"/>
      <c r="R58" s="14"/>
    </row>
    <row r="59" spans="2:18" s="1" customFormat="1" ht="13.5" customHeight="1">
      <c r="B59" s="7"/>
      <c r="C59" s="7"/>
      <c r="D59" s="10" t="s">
        <v>65</v>
      </c>
      <c r="E59" s="13"/>
      <c r="F59" s="13"/>
      <c r="G59" s="13"/>
      <c r="H59" s="13"/>
      <c r="I59" s="13"/>
      <c r="J59" s="13"/>
      <c r="K59" s="13"/>
      <c r="L59" s="13"/>
      <c r="M59" s="13">
        <v>40.14</v>
      </c>
      <c r="N59" s="13"/>
      <c r="O59" s="13"/>
      <c r="P59" s="13">
        <f t="shared" si="0"/>
        <v>40.14</v>
      </c>
      <c r="Q59" s="14"/>
      <c r="R59" s="14"/>
    </row>
    <row r="60" spans="2:18" s="1" customFormat="1" ht="13.5" customHeight="1">
      <c r="B60" s="7"/>
      <c r="C60" s="7"/>
      <c r="D60" s="10" t="s">
        <v>66</v>
      </c>
      <c r="E60" s="13"/>
      <c r="F60" s="13"/>
      <c r="G60" s="13"/>
      <c r="H60" s="13"/>
      <c r="I60" s="13"/>
      <c r="J60" s="13"/>
      <c r="K60" s="13"/>
      <c r="L60" s="13"/>
      <c r="M60" s="13">
        <v>41.6</v>
      </c>
      <c r="N60" s="13"/>
      <c r="O60" s="13"/>
      <c r="P60" s="13">
        <f t="shared" si="0"/>
        <v>41.6</v>
      </c>
      <c r="Q60" s="14"/>
      <c r="R60" s="14"/>
    </row>
    <row r="61" spans="2:18" s="1" customFormat="1" ht="13.5" customHeight="1">
      <c r="B61" s="7"/>
      <c r="C61" s="7"/>
      <c r="D61" s="10" t="s">
        <v>67</v>
      </c>
      <c r="E61" s="13"/>
      <c r="F61" s="13"/>
      <c r="G61" s="13"/>
      <c r="H61" s="13"/>
      <c r="I61" s="13"/>
      <c r="J61" s="13"/>
      <c r="K61" s="13"/>
      <c r="L61" s="13"/>
      <c r="M61" s="13">
        <v>70.4</v>
      </c>
      <c r="N61" s="13"/>
      <c r="O61" s="13"/>
      <c r="P61" s="13">
        <f t="shared" si="0"/>
        <v>70.4</v>
      </c>
      <c r="Q61" s="14"/>
      <c r="R61" s="14"/>
    </row>
    <row r="62" spans="2:18" s="1" customFormat="1" ht="13.5" customHeight="1">
      <c r="B62" s="7"/>
      <c r="C62" s="7"/>
      <c r="D62" s="10" t="s">
        <v>68</v>
      </c>
      <c r="E62" s="13"/>
      <c r="F62" s="13"/>
      <c r="G62" s="13"/>
      <c r="H62" s="13"/>
      <c r="I62" s="13"/>
      <c r="J62" s="13"/>
      <c r="K62" s="13"/>
      <c r="L62" s="13"/>
      <c r="M62" s="13">
        <v>862.9100000000002</v>
      </c>
      <c r="N62" s="13"/>
      <c r="O62" s="13"/>
      <c r="P62" s="13">
        <f t="shared" si="0"/>
        <v>862.9100000000002</v>
      </c>
      <c r="Q62" s="14"/>
      <c r="R62" s="14"/>
    </row>
    <row r="63" spans="2:18" s="1" customFormat="1" ht="13.5" customHeight="1">
      <c r="B63" s="7"/>
      <c r="C63" s="7"/>
      <c r="D63" s="10" t="s">
        <v>69</v>
      </c>
      <c r="E63" s="13"/>
      <c r="F63" s="13"/>
      <c r="G63" s="13"/>
      <c r="H63" s="13"/>
      <c r="I63" s="13"/>
      <c r="J63" s="13"/>
      <c r="K63" s="13"/>
      <c r="L63" s="13"/>
      <c r="M63" s="13">
        <v>67.65</v>
      </c>
      <c r="N63" s="13"/>
      <c r="O63" s="13"/>
      <c r="P63" s="13">
        <f t="shared" si="0"/>
        <v>67.65</v>
      </c>
      <c r="Q63" s="14"/>
      <c r="R63" s="14"/>
    </row>
    <row r="64" spans="2:18" s="1" customFormat="1" ht="13.5" customHeight="1">
      <c r="B64" s="7"/>
      <c r="C64" s="7"/>
      <c r="D64" s="10" t="s">
        <v>70</v>
      </c>
      <c r="E64" s="13"/>
      <c r="F64" s="13"/>
      <c r="G64" s="13"/>
      <c r="H64" s="13"/>
      <c r="I64" s="13"/>
      <c r="J64" s="13"/>
      <c r="K64" s="13"/>
      <c r="L64" s="13"/>
      <c r="M64" s="13">
        <v>18.490000000000002</v>
      </c>
      <c r="N64" s="13"/>
      <c r="O64" s="13"/>
      <c r="P64" s="13">
        <f t="shared" si="0"/>
        <v>18.490000000000002</v>
      </c>
      <c r="Q64" s="14"/>
      <c r="R64" s="14"/>
    </row>
    <row r="65" spans="2:18" s="1" customFormat="1" ht="13.5" customHeight="1">
      <c r="B65" s="7"/>
      <c r="C65" s="7"/>
      <c r="D65" s="10" t="s">
        <v>71</v>
      </c>
      <c r="E65" s="13"/>
      <c r="F65" s="13"/>
      <c r="G65" s="13"/>
      <c r="H65" s="13"/>
      <c r="I65" s="13"/>
      <c r="J65" s="13"/>
      <c r="K65" s="13"/>
      <c r="L65" s="13"/>
      <c r="M65" s="13">
        <v>7.19</v>
      </c>
      <c r="N65" s="13"/>
      <c r="O65" s="13"/>
      <c r="P65" s="13">
        <f t="shared" si="0"/>
        <v>7.19</v>
      </c>
      <c r="Q65" s="14"/>
      <c r="R65" s="14"/>
    </row>
    <row r="66" spans="2:18" s="1" customFormat="1" ht="13.5" customHeight="1">
      <c r="B66" s="7"/>
      <c r="C66" s="7"/>
      <c r="D66" s="10" t="s">
        <v>72</v>
      </c>
      <c r="E66" s="13"/>
      <c r="F66" s="13"/>
      <c r="G66" s="13"/>
      <c r="H66" s="13"/>
      <c r="I66" s="13">
        <v>8.22</v>
      </c>
      <c r="J66" s="13"/>
      <c r="K66" s="13"/>
      <c r="L66" s="13"/>
      <c r="M66" s="13"/>
      <c r="N66" s="13"/>
      <c r="O66" s="13"/>
      <c r="P66" s="13">
        <f t="shared" si="0"/>
        <v>8.22</v>
      </c>
      <c r="Q66" s="14"/>
      <c r="R66" s="14"/>
    </row>
    <row r="67" spans="2:18" s="1" customFormat="1" ht="13.5" customHeight="1">
      <c r="B67" s="4"/>
      <c r="C67" s="5" t="s">
        <v>59</v>
      </c>
      <c r="D67" s="11"/>
      <c r="E67" s="15"/>
      <c r="F67" s="15"/>
      <c r="G67" s="15"/>
      <c r="H67" s="15"/>
      <c r="I67" s="15">
        <f>SUM(I66)</f>
        <v>8.22</v>
      </c>
      <c r="J67" s="15">
        <f>SUM(J54:J66)</f>
        <v>28.270000000000003</v>
      </c>
      <c r="K67" s="15"/>
      <c r="L67" s="15">
        <f>SUM(L54:L66)</f>
        <v>130.98000000000002</v>
      </c>
      <c r="M67" s="15">
        <f>SUM(M54:M66)</f>
        <v>1239.9700000000005</v>
      </c>
      <c r="N67" s="15"/>
      <c r="O67" s="15"/>
      <c r="P67" s="13"/>
      <c r="Q67" s="15">
        <f>SUM(P54:P66)</f>
        <v>1407.4400000000005</v>
      </c>
      <c r="R67" s="16"/>
    </row>
    <row r="68" spans="2:18" s="1" customFormat="1" ht="13.5" customHeight="1">
      <c r="B68" s="7"/>
      <c r="C68" s="3" t="s">
        <v>73</v>
      </c>
      <c r="D68" s="10" t="s">
        <v>74</v>
      </c>
      <c r="E68" s="13"/>
      <c r="F68" s="13"/>
      <c r="G68" s="13"/>
      <c r="H68" s="13"/>
      <c r="I68" s="13"/>
      <c r="J68" s="13"/>
      <c r="K68" s="13"/>
      <c r="L68" s="13">
        <v>5.1000000000000005</v>
      </c>
      <c r="M68" s="13">
        <v>127.53</v>
      </c>
      <c r="N68" s="13"/>
      <c r="O68" s="13"/>
      <c r="P68" s="13">
        <f t="shared" si="0"/>
        <v>132.63</v>
      </c>
      <c r="Q68" s="14"/>
      <c r="R68" s="14"/>
    </row>
    <row r="69" spans="2:18" s="1" customFormat="1" ht="13.5" customHeight="1">
      <c r="B69" s="7"/>
      <c r="C69" s="7"/>
      <c r="D69" s="10" t="s">
        <v>75</v>
      </c>
      <c r="E69" s="13"/>
      <c r="F69" s="13"/>
      <c r="G69" s="13"/>
      <c r="H69" s="13">
        <v>10.98</v>
      </c>
      <c r="I69" s="13"/>
      <c r="J69" s="13"/>
      <c r="K69" s="13"/>
      <c r="L69" s="13"/>
      <c r="M69" s="13"/>
      <c r="N69" s="13"/>
      <c r="O69" s="13"/>
      <c r="P69" s="13">
        <f t="shared" si="0"/>
        <v>10.98</v>
      </c>
      <c r="Q69" s="14"/>
      <c r="R69" s="14"/>
    </row>
    <row r="70" spans="2:18" s="1" customFormat="1" ht="13.5" customHeight="1">
      <c r="B70" s="7"/>
      <c r="C70" s="7"/>
      <c r="D70" s="10" t="s">
        <v>76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>
        <v>9.46</v>
      </c>
      <c r="P70" s="13">
        <f t="shared" si="0"/>
        <v>9.46</v>
      </c>
      <c r="Q70" s="14"/>
      <c r="R70" s="14"/>
    </row>
    <row r="71" spans="2:18" s="1" customFormat="1" ht="13.5" customHeight="1">
      <c r="B71" s="7"/>
      <c r="C71" s="7"/>
      <c r="D71" s="10" t="s">
        <v>77</v>
      </c>
      <c r="E71" s="13"/>
      <c r="F71" s="13"/>
      <c r="G71" s="13"/>
      <c r="H71" s="13"/>
      <c r="I71" s="13"/>
      <c r="J71" s="13"/>
      <c r="K71" s="13"/>
      <c r="L71" s="13"/>
      <c r="M71" s="13">
        <v>35.349999999999994</v>
      </c>
      <c r="N71" s="13"/>
      <c r="O71" s="13"/>
      <c r="P71" s="13">
        <f t="shared" si="0"/>
        <v>35.349999999999994</v>
      </c>
      <c r="Q71" s="14"/>
      <c r="R71" s="14"/>
    </row>
    <row r="72" spans="2:18" s="1" customFormat="1" ht="13.5" customHeight="1">
      <c r="B72" s="7"/>
      <c r="C72" s="7"/>
      <c r="D72" s="10" t="s">
        <v>78</v>
      </c>
      <c r="E72" s="13"/>
      <c r="F72" s="13"/>
      <c r="G72" s="13"/>
      <c r="H72" s="13"/>
      <c r="I72" s="13"/>
      <c r="J72" s="13"/>
      <c r="K72" s="13"/>
      <c r="L72" s="13">
        <v>10.38</v>
      </c>
      <c r="M72" s="13"/>
      <c r="N72" s="13"/>
      <c r="O72" s="13"/>
      <c r="P72" s="13">
        <f aca="true" t="shared" si="1" ref="P72:P96">SUM(E72:O72)</f>
        <v>10.38</v>
      </c>
      <c r="Q72" s="14"/>
      <c r="R72" s="14"/>
    </row>
    <row r="73" spans="2:18" s="1" customFormat="1" ht="13.5" customHeight="1">
      <c r="B73" s="7"/>
      <c r="C73" s="7"/>
      <c r="D73" s="10" t="s">
        <v>79</v>
      </c>
      <c r="E73" s="13"/>
      <c r="F73" s="13"/>
      <c r="G73" s="13"/>
      <c r="H73" s="13"/>
      <c r="I73" s="13"/>
      <c r="J73" s="13">
        <v>39.85</v>
      </c>
      <c r="K73" s="13"/>
      <c r="L73" s="13"/>
      <c r="M73" s="13"/>
      <c r="N73" s="13"/>
      <c r="O73" s="13"/>
      <c r="P73" s="13">
        <f t="shared" si="1"/>
        <v>39.85</v>
      </c>
      <c r="Q73" s="14"/>
      <c r="R73" s="14"/>
    </row>
    <row r="74" spans="2:18" s="1" customFormat="1" ht="13.5" customHeight="1">
      <c r="B74" s="7"/>
      <c r="C74" s="7"/>
      <c r="D74" s="10" t="s">
        <v>80</v>
      </c>
      <c r="E74" s="13"/>
      <c r="F74" s="13"/>
      <c r="G74" s="13"/>
      <c r="H74" s="13"/>
      <c r="I74" s="13"/>
      <c r="J74" s="13"/>
      <c r="K74" s="13"/>
      <c r="L74" s="13"/>
      <c r="M74" s="13">
        <v>57.68999999999999</v>
      </c>
      <c r="N74" s="13"/>
      <c r="O74" s="13"/>
      <c r="P74" s="13">
        <f t="shared" si="1"/>
        <v>57.68999999999999</v>
      </c>
      <c r="Q74" s="14"/>
      <c r="R74" s="14"/>
    </row>
    <row r="75" spans="2:18" s="1" customFormat="1" ht="13.5" customHeight="1">
      <c r="B75" s="7"/>
      <c r="C75" s="7"/>
      <c r="D75" s="10" t="s">
        <v>81</v>
      </c>
      <c r="E75" s="13"/>
      <c r="F75" s="13"/>
      <c r="G75" s="13"/>
      <c r="H75" s="13"/>
      <c r="I75" s="13"/>
      <c r="J75" s="13"/>
      <c r="K75" s="13"/>
      <c r="L75" s="13"/>
      <c r="M75" s="13">
        <v>11.4</v>
      </c>
      <c r="N75" s="13"/>
      <c r="O75" s="13"/>
      <c r="P75" s="13">
        <f t="shared" si="1"/>
        <v>11.4</v>
      </c>
      <c r="Q75" s="14"/>
      <c r="R75" s="14"/>
    </row>
    <row r="76" spans="2:18" s="1" customFormat="1" ht="13.5" customHeight="1">
      <c r="B76" s="7"/>
      <c r="C76" s="7"/>
      <c r="D76" s="10" t="s">
        <v>82</v>
      </c>
      <c r="E76" s="13"/>
      <c r="F76" s="13"/>
      <c r="G76" s="13"/>
      <c r="H76" s="13"/>
      <c r="I76" s="13"/>
      <c r="J76" s="13"/>
      <c r="K76" s="13"/>
      <c r="L76" s="13"/>
      <c r="M76" s="13">
        <v>27.76</v>
      </c>
      <c r="N76" s="13"/>
      <c r="O76" s="13"/>
      <c r="P76" s="13">
        <f t="shared" si="1"/>
        <v>27.76</v>
      </c>
      <c r="Q76" s="14"/>
      <c r="R76" s="14"/>
    </row>
    <row r="77" spans="2:18" s="1" customFormat="1" ht="13.5" customHeight="1">
      <c r="B77" s="7"/>
      <c r="C77" s="7"/>
      <c r="D77" s="10" t="s">
        <v>83</v>
      </c>
      <c r="E77" s="13"/>
      <c r="F77" s="13"/>
      <c r="G77" s="13"/>
      <c r="H77" s="13"/>
      <c r="I77" s="13"/>
      <c r="J77" s="13"/>
      <c r="K77" s="13"/>
      <c r="L77" s="13"/>
      <c r="M77" s="13">
        <v>134.81</v>
      </c>
      <c r="N77" s="13"/>
      <c r="O77" s="13"/>
      <c r="P77" s="13">
        <f t="shared" si="1"/>
        <v>134.81</v>
      </c>
      <c r="Q77" s="14"/>
      <c r="R77" s="14"/>
    </row>
    <row r="78" spans="2:18" s="1" customFormat="1" ht="13.5" customHeight="1">
      <c r="B78" s="7"/>
      <c r="C78" s="7"/>
      <c r="D78" s="10" t="s">
        <v>84</v>
      </c>
      <c r="E78" s="13"/>
      <c r="F78" s="13"/>
      <c r="G78" s="13"/>
      <c r="H78" s="13"/>
      <c r="I78" s="13"/>
      <c r="J78" s="13"/>
      <c r="K78" s="13"/>
      <c r="L78" s="13"/>
      <c r="M78" s="13">
        <v>8.4</v>
      </c>
      <c r="N78" s="13"/>
      <c r="O78" s="13"/>
      <c r="P78" s="13">
        <f t="shared" si="1"/>
        <v>8.4</v>
      </c>
      <c r="Q78" s="14"/>
      <c r="R78" s="14"/>
    </row>
    <row r="79" spans="2:18" s="1" customFormat="1" ht="13.5" customHeight="1">
      <c r="B79" s="4"/>
      <c r="C79" s="5" t="s">
        <v>73</v>
      </c>
      <c r="D79" s="11"/>
      <c r="E79" s="15"/>
      <c r="F79" s="15"/>
      <c r="G79" s="15"/>
      <c r="H79" s="15">
        <f>SUM(H68:H78)</f>
        <v>10.98</v>
      </c>
      <c r="I79" s="15"/>
      <c r="J79" s="15">
        <f aca="true" t="shared" si="2" ref="I79:O79">SUM(J68:J78)</f>
        <v>39.85</v>
      </c>
      <c r="K79" s="15"/>
      <c r="L79" s="15">
        <f t="shared" si="2"/>
        <v>15.48</v>
      </c>
      <c r="M79" s="15">
        <f t="shared" si="2"/>
        <v>402.94</v>
      </c>
      <c r="N79" s="15"/>
      <c r="O79" s="15">
        <f t="shared" si="2"/>
        <v>9.46</v>
      </c>
      <c r="P79" s="13"/>
      <c r="Q79" s="15">
        <f>SUM(P68:P78)</f>
        <v>478.7099999999999</v>
      </c>
      <c r="R79" s="16"/>
    </row>
    <row r="80" spans="2:18" s="1" customFormat="1" ht="24" customHeight="1">
      <c r="B80" s="7"/>
      <c r="C80" s="3" t="s">
        <v>85</v>
      </c>
      <c r="D80" s="10" t="s">
        <v>86</v>
      </c>
      <c r="E80" s="13"/>
      <c r="F80" s="13"/>
      <c r="G80" s="13"/>
      <c r="H80" s="13"/>
      <c r="I80" s="13"/>
      <c r="J80" s="13">
        <v>19.61</v>
      </c>
      <c r="K80" s="13">
        <v>9.75</v>
      </c>
      <c r="L80" s="13"/>
      <c r="M80" s="13"/>
      <c r="N80" s="13"/>
      <c r="O80" s="13"/>
      <c r="P80" s="13">
        <f t="shared" si="1"/>
        <v>29.36</v>
      </c>
      <c r="Q80" s="14"/>
      <c r="R80" s="14"/>
    </row>
    <row r="81" spans="2:18" s="1" customFormat="1" ht="13.5" customHeight="1">
      <c r="B81" s="7"/>
      <c r="C81" s="7"/>
      <c r="D81" s="10" t="s">
        <v>87</v>
      </c>
      <c r="E81" s="13"/>
      <c r="F81" s="13"/>
      <c r="G81" s="13"/>
      <c r="H81" s="13"/>
      <c r="I81" s="13"/>
      <c r="J81" s="13">
        <v>49.580000000000005</v>
      </c>
      <c r="K81" s="13">
        <v>116.53000000000002</v>
      </c>
      <c r="L81" s="13"/>
      <c r="M81" s="13"/>
      <c r="N81" s="13"/>
      <c r="O81" s="13"/>
      <c r="P81" s="13">
        <f t="shared" si="1"/>
        <v>166.11</v>
      </c>
      <c r="Q81" s="14"/>
      <c r="R81" s="14"/>
    </row>
    <row r="82" spans="2:18" s="1" customFormat="1" ht="13.5" customHeight="1">
      <c r="B82" s="4"/>
      <c r="C82" s="5" t="s">
        <v>85</v>
      </c>
      <c r="D82" s="11"/>
      <c r="E82" s="15"/>
      <c r="F82" s="15"/>
      <c r="G82" s="15"/>
      <c r="H82" s="15"/>
      <c r="I82" s="15"/>
      <c r="J82" s="15">
        <f>SUM(J80:J81)</f>
        <v>69.19</v>
      </c>
      <c r="K82" s="15">
        <f>SUM(K80:K81)</f>
        <v>126.28000000000002</v>
      </c>
      <c r="L82" s="15"/>
      <c r="M82" s="15"/>
      <c r="N82" s="15"/>
      <c r="O82" s="15"/>
      <c r="P82" s="13"/>
      <c r="Q82" s="15">
        <f>SUM(P80:P81)</f>
        <v>195.47000000000003</v>
      </c>
      <c r="R82" s="16"/>
    </row>
    <row r="83" spans="2:18" s="1" customFormat="1" ht="13.5" customHeight="1">
      <c r="B83" s="7"/>
      <c r="C83" s="3" t="s">
        <v>88</v>
      </c>
      <c r="D83" s="10" t="s">
        <v>89</v>
      </c>
      <c r="E83" s="13"/>
      <c r="F83" s="13"/>
      <c r="G83" s="13"/>
      <c r="H83" s="13"/>
      <c r="I83" s="13"/>
      <c r="J83" s="13"/>
      <c r="K83" s="13"/>
      <c r="L83" s="13"/>
      <c r="M83" s="13">
        <v>29.450000000000003</v>
      </c>
      <c r="N83" s="13"/>
      <c r="O83" s="13"/>
      <c r="P83" s="13">
        <f t="shared" si="1"/>
        <v>29.450000000000003</v>
      </c>
      <c r="Q83" s="14"/>
      <c r="R83" s="14"/>
    </row>
    <row r="84" spans="2:18" s="1" customFormat="1" ht="13.5" customHeight="1">
      <c r="B84" s="7"/>
      <c r="C84" s="7"/>
      <c r="D84" s="10" t="s">
        <v>90</v>
      </c>
      <c r="E84" s="13"/>
      <c r="F84" s="13"/>
      <c r="G84" s="13"/>
      <c r="H84" s="13"/>
      <c r="I84" s="13"/>
      <c r="J84" s="13"/>
      <c r="K84" s="13"/>
      <c r="L84" s="13"/>
      <c r="M84" s="13">
        <v>10.01</v>
      </c>
      <c r="N84" s="13"/>
      <c r="O84" s="13"/>
      <c r="P84" s="13">
        <f t="shared" si="1"/>
        <v>10.01</v>
      </c>
      <c r="Q84" s="14"/>
      <c r="R84" s="14"/>
    </row>
    <row r="85" spans="2:18" s="1" customFormat="1" ht="13.5" customHeight="1">
      <c r="B85" s="7"/>
      <c r="C85" s="7"/>
      <c r="D85" s="10" t="s">
        <v>91</v>
      </c>
      <c r="E85" s="13"/>
      <c r="F85" s="13"/>
      <c r="G85" s="13"/>
      <c r="H85" s="13"/>
      <c r="I85" s="13"/>
      <c r="J85" s="13">
        <v>25.9</v>
      </c>
      <c r="K85" s="13"/>
      <c r="L85" s="13">
        <v>29.2</v>
      </c>
      <c r="M85" s="13"/>
      <c r="N85" s="13"/>
      <c r="O85" s="13"/>
      <c r="P85" s="13">
        <f t="shared" si="1"/>
        <v>55.099999999999994</v>
      </c>
      <c r="Q85" s="14"/>
      <c r="R85" s="14"/>
    </row>
    <row r="86" spans="2:18" s="1" customFormat="1" ht="13.5" customHeight="1">
      <c r="B86" s="7"/>
      <c r="C86" s="7"/>
      <c r="D86" s="10" t="s">
        <v>92</v>
      </c>
      <c r="E86" s="13"/>
      <c r="F86" s="13"/>
      <c r="G86" s="13"/>
      <c r="H86" s="13"/>
      <c r="I86" s="13"/>
      <c r="J86" s="13"/>
      <c r="K86" s="13"/>
      <c r="L86" s="13">
        <v>10.77</v>
      </c>
      <c r="M86" s="13">
        <v>150.41000000000003</v>
      </c>
      <c r="N86" s="13"/>
      <c r="O86" s="13"/>
      <c r="P86" s="13">
        <f t="shared" si="1"/>
        <v>161.18000000000004</v>
      </c>
      <c r="Q86" s="14"/>
      <c r="R86" s="14"/>
    </row>
    <row r="87" spans="2:18" s="1" customFormat="1" ht="13.5" customHeight="1">
      <c r="B87" s="7"/>
      <c r="C87" s="7"/>
      <c r="D87" s="10" t="s">
        <v>93</v>
      </c>
      <c r="E87" s="13"/>
      <c r="F87" s="13"/>
      <c r="G87" s="13"/>
      <c r="H87" s="13"/>
      <c r="I87" s="13">
        <v>10.82</v>
      </c>
      <c r="J87" s="13"/>
      <c r="K87" s="13"/>
      <c r="L87" s="13"/>
      <c r="M87" s="13"/>
      <c r="N87" s="13"/>
      <c r="O87" s="13"/>
      <c r="P87" s="13">
        <f t="shared" si="1"/>
        <v>10.82</v>
      </c>
      <c r="Q87" s="14"/>
      <c r="R87" s="14"/>
    </row>
    <row r="88" spans="2:18" s="1" customFormat="1" ht="13.5" customHeight="1">
      <c r="B88" s="7"/>
      <c r="C88" s="7"/>
      <c r="D88" s="10" t="s">
        <v>94</v>
      </c>
      <c r="E88" s="13"/>
      <c r="F88" s="13"/>
      <c r="G88" s="13"/>
      <c r="H88" s="13"/>
      <c r="I88" s="13"/>
      <c r="J88" s="13">
        <v>8.91</v>
      </c>
      <c r="K88" s="13"/>
      <c r="L88" s="13"/>
      <c r="M88" s="13"/>
      <c r="N88" s="13"/>
      <c r="O88" s="13"/>
      <c r="P88" s="13">
        <f t="shared" si="1"/>
        <v>8.91</v>
      </c>
      <c r="Q88" s="14"/>
      <c r="R88" s="14"/>
    </row>
    <row r="89" spans="2:18" s="1" customFormat="1" ht="13.5" customHeight="1">
      <c r="B89" s="7"/>
      <c r="C89" s="7"/>
      <c r="D89" s="10" t="s">
        <v>95</v>
      </c>
      <c r="E89" s="13"/>
      <c r="F89" s="13"/>
      <c r="G89" s="13"/>
      <c r="H89" s="13"/>
      <c r="I89" s="13"/>
      <c r="J89" s="13"/>
      <c r="K89" s="13"/>
      <c r="L89" s="13"/>
      <c r="M89" s="13">
        <v>64.98</v>
      </c>
      <c r="N89" s="13"/>
      <c r="O89" s="13"/>
      <c r="P89" s="13">
        <f t="shared" si="1"/>
        <v>64.98</v>
      </c>
      <c r="Q89" s="14"/>
      <c r="R89" s="14"/>
    </row>
    <row r="90" spans="2:18" s="1" customFormat="1" ht="13.5" customHeight="1">
      <c r="B90" s="4"/>
      <c r="C90" s="5" t="s">
        <v>88</v>
      </c>
      <c r="D90" s="11"/>
      <c r="E90" s="15"/>
      <c r="F90" s="15"/>
      <c r="G90" s="15"/>
      <c r="H90" s="15"/>
      <c r="I90" s="15">
        <f>SUM(I83:I89)</f>
        <v>10.82</v>
      </c>
      <c r="J90" s="15">
        <f aca="true" t="shared" si="3" ref="J90:O90">SUM(J83:J89)</f>
        <v>34.81</v>
      </c>
      <c r="K90" s="15"/>
      <c r="L90" s="15">
        <f t="shared" si="3"/>
        <v>39.97</v>
      </c>
      <c r="M90" s="15">
        <f t="shared" si="3"/>
        <v>254.85000000000002</v>
      </c>
      <c r="N90" s="15"/>
      <c r="O90" s="15"/>
      <c r="P90" s="13"/>
      <c r="Q90" s="15">
        <f>SUM(P83:P89)</f>
        <v>340.4500000000001</v>
      </c>
      <c r="R90" s="16"/>
    </row>
    <row r="91" spans="2:18" s="1" customFormat="1" ht="13.5" customHeight="1">
      <c r="B91" s="8" t="s">
        <v>58</v>
      </c>
      <c r="C91" s="6"/>
      <c r="D91" s="6"/>
      <c r="E91" s="12"/>
      <c r="F91" s="12"/>
      <c r="G91" s="12"/>
      <c r="H91" s="12">
        <f aca="true" t="shared" si="4" ref="F91:O91">H90+H82+H79+H67</f>
        <v>10.98</v>
      </c>
      <c r="I91" s="12">
        <f t="shared" si="4"/>
        <v>19.04</v>
      </c>
      <c r="J91" s="12">
        <f t="shared" si="4"/>
        <v>172.12</v>
      </c>
      <c r="K91" s="12">
        <f t="shared" si="4"/>
        <v>126.28000000000002</v>
      </c>
      <c r="L91" s="12">
        <f t="shared" si="4"/>
        <v>186.43</v>
      </c>
      <c r="M91" s="12">
        <f t="shared" si="4"/>
        <v>1897.7600000000004</v>
      </c>
      <c r="N91" s="12"/>
      <c r="O91" s="20">
        <f t="shared" si="4"/>
        <v>9.46</v>
      </c>
      <c r="P91" s="24"/>
      <c r="Q91" s="21"/>
      <c r="R91" s="12">
        <f>SUM(Q54:Q90)</f>
        <v>2422.070000000001</v>
      </c>
    </row>
    <row r="92" spans="2:18" s="1" customFormat="1" ht="18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4"/>
      <c r="Q92" s="22"/>
      <c r="R92" s="2"/>
    </row>
    <row r="93" spans="2:18" s="1" customFormat="1" ht="24" customHeight="1">
      <c r="B93" s="3" t="s">
        <v>96</v>
      </c>
      <c r="C93" s="3" t="s">
        <v>97</v>
      </c>
      <c r="D93" s="10" t="s">
        <v>98</v>
      </c>
      <c r="E93" s="13"/>
      <c r="F93" s="13"/>
      <c r="G93" s="13"/>
      <c r="H93" s="13"/>
      <c r="I93" s="13"/>
      <c r="J93" s="13"/>
      <c r="K93" s="13">
        <v>10.92</v>
      </c>
      <c r="L93" s="13"/>
      <c r="M93" s="13"/>
      <c r="N93" s="13"/>
      <c r="O93" s="13"/>
      <c r="P93" s="13">
        <f t="shared" si="1"/>
        <v>10.92</v>
      </c>
      <c r="Q93" s="14"/>
      <c r="R93" s="14"/>
    </row>
    <row r="94" spans="2:18" s="1" customFormat="1" ht="13.5" customHeight="1">
      <c r="B94" s="4"/>
      <c r="C94" s="5" t="s">
        <v>97</v>
      </c>
      <c r="D94" s="11"/>
      <c r="E94" s="15"/>
      <c r="F94" s="15"/>
      <c r="G94" s="15"/>
      <c r="H94" s="15"/>
      <c r="I94" s="15"/>
      <c r="J94" s="15"/>
      <c r="K94" s="15">
        <f>SUM(K93)</f>
        <v>10.92</v>
      </c>
      <c r="L94" s="15"/>
      <c r="M94" s="15"/>
      <c r="N94" s="15"/>
      <c r="O94" s="15"/>
      <c r="P94" s="13"/>
      <c r="Q94" s="15">
        <f>SUM(P93)</f>
        <v>10.92</v>
      </c>
      <c r="R94" s="16"/>
    </row>
    <row r="95" spans="2:18" s="1" customFormat="1" ht="24" customHeight="1">
      <c r="B95" s="7"/>
      <c r="C95" s="3" t="s">
        <v>99</v>
      </c>
      <c r="D95" s="10" t="s">
        <v>100</v>
      </c>
      <c r="E95" s="13"/>
      <c r="F95" s="13"/>
      <c r="G95" s="13"/>
      <c r="H95" s="13"/>
      <c r="I95" s="13"/>
      <c r="J95" s="13"/>
      <c r="K95" s="13">
        <v>44.739999999999995</v>
      </c>
      <c r="L95" s="13"/>
      <c r="M95" s="13"/>
      <c r="N95" s="13"/>
      <c r="O95" s="13"/>
      <c r="P95" s="13">
        <f t="shared" si="1"/>
        <v>44.739999999999995</v>
      </c>
      <c r="Q95" s="14"/>
      <c r="R95" s="14"/>
    </row>
    <row r="96" spans="2:18" s="1" customFormat="1" ht="13.5" customHeight="1">
      <c r="B96" s="4"/>
      <c r="C96" s="5" t="s">
        <v>99</v>
      </c>
      <c r="D96" s="11"/>
      <c r="E96" s="15"/>
      <c r="F96" s="15"/>
      <c r="G96" s="15"/>
      <c r="H96" s="15"/>
      <c r="I96" s="15"/>
      <c r="J96" s="15"/>
      <c r="K96" s="15">
        <f>SUM(K95)</f>
        <v>44.739999999999995</v>
      </c>
      <c r="L96" s="15"/>
      <c r="M96" s="15"/>
      <c r="N96" s="15"/>
      <c r="O96" s="15"/>
      <c r="P96" s="13"/>
      <c r="Q96" s="15">
        <f>SUM(P95)</f>
        <v>44.739999999999995</v>
      </c>
      <c r="R96" s="16"/>
    </row>
    <row r="97" spans="2:18" s="1" customFormat="1" ht="24" customHeight="1">
      <c r="B97" s="8" t="s">
        <v>96</v>
      </c>
      <c r="C97" s="6"/>
      <c r="D97" s="6"/>
      <c r="E97" s="12"/>
      <c r="F97" s="12"/>
      <c r="G97" s="12"/>
      <c r="H97" s="12"/>
      <c r="I97" s="12"/>
      <c r="J97" s="12"/>
      <c r="K97" s="12">
        <v>55.66</v>
      </c>
      <c r="L97" s="12"/>
      <c r="M97" s="12"/>
      <c r="N97" s="12"/>
      <c r="O97" s="20"/>
      <c r="P97" s="23"/>
      <c r="Q97" s="21"/>
      <c r="R97" s="12">
        <f>SUM(Q93:Q96)</f>
        <v>55.66</v>
      </c>
    </row>
    <row r="98" spans="2:18" s="1" customFormat="1" ht="18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2"/>
      <c r="Q98" s="22"/>
      <c r="R98" s="2"/>
    </row>
    <row r="99" spans="2:18" s="1" customFormat="1" ht="18.75" customHeight="1">
      <c r="B99" s="17" t="s">
        <v>101</v>
      </c>
      <c r="C99" s="17"/>
      <c r="D99" s="18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>
        <f>SUM(P8:P98)</f>
        <v>4416.210000000001</v>
      </c>
      <c r="Q99" s="19">
        <f>SUM(Q8:Q97)</f>
        <v>4416.21</v>
      </c>
      <c r="R99" s="19">
        <f>SUM(R8:R97)</f>
        <v>4416.210000000001</v>
      </c>
    </row>
  </sheetData>
  <sheetProtection/>
  <mergeCells count="1">
    <mergeCell ref="B6:D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Vallivaara-Pasto Ritva (Ruokavirasto)</dc:creator>
  <cp:keywords/>
  <dc:description/>
  <cp:lastModifiedBy>Vallivaara-Pasto Ritva (Ruokavirasto)</cp:lastModifiedBy>
  <dcterms:created xsi:type="dcterms:W3CDTF">2020-07-23T08:28:34Z</dcterms:created>
  <dcterms:modified xsi:type="dcterms:W3CDTF">2020-07-23T11:29:43Z</dcterms:modified>
  <cp:category/>
  <cp:version/>
  <cp:contentType/>
  <cp:contentStatus/>
</cp:coreProperties>
</file>